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90ED6F55-7F50-4A12-8EB6-678665F08823}" xr6:coauthVersionLast="45" xr6:coauthVersionMax="45" xr10:uidLastSave="{00000000-0000-0000-0000-000000000000}"/>
  <bookViews>
    <workbookView xWindow="-110" yWindow="-110" windowWidth="19420" windowHeight="11020" xr2:uid="{0504F64E-BCEC-4C96-B8AF-670C434FFB45}"/>
  </bookViews>
  <sheets>
    <sheet name="Tocilizumab"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5" i="1" l="1"/>
  <c r="M12" i="1" s="1"/>
  <c r="M22" i="1" l="1"/>
  <c r="M20" i="1"/>
  <c r="M16" i="1"/>
  <c r="M18" i="1"/>
</calcChain>
</file>

<file path=xl/sharedStrings.xml><?xml version="1.0" encoding="utf-8"?>
<sst xmlns="http://schemas.openxmlformats.org/spreadsheetml/2006/main" count="87" uniqueCount="76">
  <si>
    <t>საქართველოს შინაგანი მედიცინის კოლეგია</t>
  </si>
  <si>
    <t>* სტაციონარული შემთხვევა</t>
  </si>
  <si>
    <t>* ასაკი &gt;18 წელი</t>
  </si>
  <si>
    <t>* SARS-CoV-2-ზე პოზიტიური ტესტი</t>
  </si>
  <si>
    <t>* დექსამეტაზონით მკურნალობა</t>
  </si>
  <si>
    <t>* ჟანგბადის სატურაცია ოთხის ჰაერზე ან ჟანგბადის ფონზე &lt;92%</t>
  </si>
  <si>
    <r>
      <t xml:space="preserve">* CRP </t>
    </r>
    <r>
      <rPr>
        <sz val="11"/>
        <color theme="1"/>
        <rFont val="Calibri"/>
        <family val="2"/>
      </rPr>
      <t>≥</t>
    </r>
    <r>
      <rPr>
        <sz val="11"/>
        <color theme="1"/>
        <rFont val="Calibri"/>
        <family val="2"/>
        <charset val="204"/>
        <scheme val="minor"/>
      </rPr>
      <t xml:space="preserve"> 75mg/L </t>
    </r>
  </si>
  <si>
    <t>გამორიცხვის კრიტერიუმები:</t>
  </si>
  <si>
    <t>COVID19 დაავადებულ პაციენტებში ტოცილიზუმაბის გამოყენების ჩვენებები:</t>
  </si>
  <si>
    <t xml:space="preserve">* ჟანგბადით მიწოდების დაწყებიდან 48 საათის განმავლობაში ინტერლეიკინ-6-ის გამოყენება </t>
  </si>
  <si>
    <t xml:space="preserve">* ტოცილიზუმაბზე ან სარილუმაბზე ჰიპერსენსიტიურობა </t>
  </si>
  <si>
    <t>* ტრანსამინაზების (ასტ ანდა ალტ) მინიმუმ 5-ჯერადი მატება (ალტ &gt;270 ერთ/ლ, ასტ &gt;170 ერთ/ლ)</t>
  </si>
  <si>
    <t>* აქტიური ტუბერკულოზი, სოკოვანი ინფექცია ან სეფსისი</t>
  </si>
  <si>
    <t>* ნეიტროფილები &lt; 2x10/ლ</t>
  </si>
  <si>
    <t>* თრომბოციტები &lt; 50x10/ლ</t>
  </si>
  <si>
    <t>ტოცილიზუმაბის დოზირება:</t>
  </si>
  <si>
    <t>&lt;41 კგ</t>
  </si>
  <si>
    <t>≥91 კგ</t>
  </si>
  <si>
    <t>360 მგ</t>
  </si>
  <si>
    <r>
      <t>≥</t>
    </r>
    <r>
      <rPr>
        <sz val="11"/>
        <color theme="1"/>
        <rFont val="Calibri"/>
        <family val="2"/>
        <charset val="204"/>
      </rPr>
      <t xml:space="preserve">41 კგ და </t>
    </r>
    <r>
      <rPr>
        <sz val="11"/>
        <color theme="1"/>
        <rFont val="Calibri"/>
        <family val="2"/>
      </rPr>
      <t>≤45 კგ</t>
    </r>
  </si>
  <si>
    <t>≥46 კგ და ≤55 კგ</t>
  </si>
  <si>
    <t>≥56 კგ და ≤65 კგ</t>
  </si>
  <si>
    <t>≥66 კგ და ≤80 კგ</t>
  </si>
  <si>
    <t>≥81 კგ და ≤90 კგ</t>
  </si>
  <si>
    <t>400 მგ</t>
  </si>
  <si>
    <t>480 მგ</t>
  </si>
  <si>
    <t>600 მგ</t>
  </si>
  <si>
    <t>680 მგ</t>
  </si>
  <si>
    <t>800 მგ</t>
  </si>
  <si>
    <t>8 მგ/კგ</t>
  </si>
  <si>
    <t>ამპულების რაოდენობა</t>
  </si>
  <si>
    <t>სრული დოზა</t>
  </si>
  <si>
    <t>სხეულის წონა</t>
  </si>
  <si>
    <t>≥</t>
  </si>
  <si>
    <t>≤</t>
  </si>
  <si>
    <t>-</t>
  </si>
  <si>
    <t>41 კგ</t>
  </si>
  <si>
    <t>46 კგ</t>
  </si>
  <si>
    <t>56 კგ</t>
  </si>
  <si>
    <t>66 კგ</t>
  </si>
  <si>
    <t>81 კგ</t>
  </si>
  <si>
    <t>91 კგ</t>
  </si>
  <si>
    <t>40 კგ</t>
  </si>
  <si>
    <t>45კგ</t>
  </si>
  <si>
    <t>55 კგ</t>
  </si>
  <si>
    <t>65 კგ</t>
  </si>
  <si>
    <t>80 კგ</t>
  </si>
  <si>
    <t>90 კგ</t>
  </si>
  <si>
    <t>ტოცილიზუმაბის სრული დოზა</t>
  </si>
  <si>
    <t>წონის მიხედვით</t>
  </si>
  <si>
    <t>მგ</t>
  </si>
  <si>
    <t>80 მგ-იანი ამპულა</t>
  </si>
  <si>
    <t>200 მგ-იანი ამპულა</t>
  </si>
  <si>
    <t>400 მგ-იანი ამპულა</t>
  </si>
  <si>
    <t>ცალი</t>
  </si>
  <si>
    <t>200მგ/10მლ</t>
  </si>
  <si>
    <t>400მგ/20მლ</t>
  </si>
  <si>
    <t>80მგ/4მლ</t>
  </si>
  <si>
    <t>მლ</t>
  </si>
  <si>
    <t>რაოდენობა</t>
  </si>
  <si>
    <t>20 მგ/მლ კონცენტრაციის ტოცილიზუმაბის საჭირო</t>
  </si>
  <si>
    <t>წონა-------------&gt;</t>
  </si>
  <si>
    <t>დოზა-------------&gt;</t>
  </si>
  <si>
    <t>5. ინფუზიამდე დაარეგისტრირეთ პაციენტის ვიტალური მონაცემები: გულისცემის სიხშირე, სუნთქვის სიხშირე, სისხლის წნევა და სხეულის ტემპერატურა.</t>
  </si>
  <si>
    <r>
      <t xml:space="preserve">6. ინფუზია ხორციელდება ვოლუმეტრული საინფუზიო პამპის მეშვეობით, ერთი საათის განმავლობაში. </t>
    </r>
    <r>
      <rPr>
        <sz val="11"/>
        <color rgb="FFFF0000"/>
        <rFont val="Calibri"/>
        <family val="2"/>
        <charset val="204"/>
        <scheme val="minor"/>
      </rPr>
      <t>არ გამოიყენოთ ტოცილიზუმაბის პორტი სხვა მედიკამენტ(ებ)ის შესაყვანად!!!</t>
    </r>
  </si>
  <si>
    <t xml:space="preserve">7. პაციენტის მონიტორინგი მიმდინარეობს ინფუზიის დაწყებიდან 15 წთ-ში და შემდგომ 30 წთ-იანი ინტერვალებით ინფუზიის პერიოდში. ფინალური მონიტორინგი ხორციელდება ინფუზიის დასრულებიდან 1 საათის შემდეგ.  </t>
  </si>
  <si>
    <t>8. მწვავე რეაქცია შეიძლება განვითარდეს ინფუზიის პერიოდში ან პირველი 24 საათის განამავლობაში. მსუბუქი რეაქციის შემთხვევაში (მაგ., წამოწითლება, კანკალი) ნელდება ინფუზიის სიჩქარე და გრძელდება ვიტალური ნიშნების მონიტორირება. სიმპტომების პერსისტირების ან მძიმე რეაქციის (ჭინჭრის ციება, სუნთქვის გაძნელება, ტკივილი გულმკერდის არეში, სისხლის წნევის მატება ან დაქვეითება, სახის ანდა კიდურების შეშუპება, ცხელება, კანკალი ან ანაფილაქსია) შემთხვევაში ინფუზია წყდება და იწყება გადაუდებელი ღონისძიებები.</t>
  </si>
  <si>
    <r>
      <t>4. რამდენიმეჯერ ფრთხილად გადაატრიალეთ (</t>
    </r>
    <r>
      <rPr>
        <sz val="11"/>
        <color rgb="FFFF0000"/>
        <rFont val="Calibri"/>
        <family val="2"/>
        <charset val="204"/>
        <scheme val="minor"/>
      </rPr>
      <t>აქაფების გარეშე!</t>
    </r>
    <r>
      <rPr>
        <sz val="11"/>
        <color theme="1"/>
        <rFont val="Calibri"/>
        <family val="2"/>
        <charset val="204"/>
        <scheme val="minor"/>
      </rPr>
      <t xml:space="preserve">) კონტეინერი, ტოცილიზუმაბის ფიზიოლოგიურ ხსნარში ჯეროვნად გახსნის მიზნით. </t>
    </r>
    <r>
      <rPr>
        <sz val="11"/>
        <color rgb="FFFF0000"/>
        <rFont val="Calibri"/>
        <family val="2"/>
        <charset val="204"/>
        <scheme val="minor"/>
      </rPr>
      <t>არ შეანჯღრიოთ! აქაფების შემთხვევაში ხსნარი არ გამოდგება გამოყენებისთვის!!!</t>
    </r>
  </si>
  <si>
    <t>ა. COVID19-ის ტოცილიზუმაბით მკურნალობის პროტოკოლი</t>
  </si>
  <si>
    <t>ბ. ტოცილიზუმაბის მომზადების და გადასხმის პროტოკოლი</t>
  </si>
  <si>
    <t>9. ტოცილიზუმაბის ხსნარის ინფუზიის დასრულების შემდეგ ინტრავენური პორტი უნდა ჩაირეცხოს 20 მლ ფიზიოლოგიური ხსნარის ინფუზიით 15 წთ-ის განამვლობაში.</t>
  </si>
  <si>
    <r>
      <t xml:space="preserve">ტოცილიზუმაბის საჭირო დოზის გამოსათვლელად, ზემოთ, ცხრილის </t>
    </r>
    <r>
      <rPr>
        <b/>
        <i/>
        <sz val="10"/>
        <color theme="7"/>
        <rFont val="Calibri"/>
        <family val="2"/>
        <charset val="204"/>
        <scheme val="minor"/>
      </rPr>
      <t>ყვითელ უჯრედში</t>
    </r>
    <r>
      <rPr>
        <i/>
        <sz val="10"/>
        <color theme="1"/>
        <rFont val="Calibri"/>
        <family val="2"/>
        <charset val="204"/>
        <scheme val="minor"/>
      </rPr>
      <t xml:space="preserve"> შეიყვანეთ პაციენტის აქტუალური წონა კილოგრამებში.</t>
    </r>
  </si>
  <si>
    <r>
      <t>2. შესაბამისი მოცულობის შპრიცით ფიზიოლოგიური ხსნარის კონტეინერიდან გამოიღეთ ტოცილიზუმაბის საჭირო მოცულობის ექვივალენტური ფიზიოლოგიური ხსნარი (</t>
    </r>
    <r>
      <rPr>
        <b/>
        <sz val="11"/>
        <color theme="8"/>
        <rFont val="Calibri"/>
        <family val="2"/>
        <charset val="204"/>
        <scheme val="minor"/>
      </rPr>
      <t>ცისფერ უჯრედში</t>
    </r>
    <r>
      <rPr>
        <sz val="11"/>
        <color theme="1"/>
        <rFont val="Calibri"/>
        <family val="2"/>
        <charset val="204"/>
        <scheme val="minor"/>
      </rPr>
      <t xml:space="preserve"> მითითებული რაოდენობა) და გაანადგურეთ დადგენილი წესის მიხედვით.</t>
    </r>
  </si>
  <si>
    <t>1. მოიმარაგეთ ტოცილიზუმაბის ამპულების საჭირო რაოდენობა და 100 მლ 0.9% ფიზიოლოგიური ხსნარი. ტოცილიზუმაბის ხსნარი უნდა იყოს გამჭვირვალე ოპალესცენცირებადი, უფერო ან მკრთალი მოყვითალო შეფერილობის და არ უნდა შეიცავდეს ხილულ მინარევებს.</t>
  </si>
  <si>
    <t>3. შესაბამისი მოცულობის შპრიცში ამოიღეთ ტოცილიზუმაბის საჭირო რაოდენობა და ნელა შეიყვანეთ ფიზიოლოგიური ხსნარის კონტეინერში, ხოლო ცარიელი შპრიცი გაანადგურეთ დადგენილი წესის მიხედვით.</t>
  </si>
  <si>
    <r>
      <rPr>
        <b/>
        <sz val="11"/>
        <color theme="1"/>
        <rFont val="Calibri"/>
        <family val="2"/>
        <scheme val="minor"/>
      </rPr>
      <t>ტოცილიზუმაბი</t>
    </r>
    <r>
      <rPr>
        <sz val="11"/>
        <color theme="1"/>
        <rFont val="Calibri"/>
        <family val="2"/>
        <charset val="204"/>
        <scheme val="minor"/>
      </rPr>
      <t xml:space="preserve"> რევმატოიდული ართრიტის, გიგანტურუჯრედოვანი არტერიიტის და ზრდასრულებში ქიმერული ანტიგენის რეცეპტორული T-უჯრედებით ინდუცირებული ციტოკინების გამოთვისუფლების მძიმე ან სიცოცხლისთვის საშიში სინდრომის სამკურნალოდ მოწოდებული ინტერლეიკინ-6-ის ინჰიბიტორია.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</si>
</sst>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sz val="11"/>
      <color theme="1"/>
      <name val="Calibri"/>
      <family val="2"/>
      <scheme val="minor"/>
    </font>
    <font>
      <sz val="18"/>
      <color theme="1"/>
      <name val="Calibri"/>
      <family val="2"/>
      <charset val="204"/>
      <scheme val="minor"/>
    </font>
    <font>
      <b/>
      <sz val="18"/>
      <color theme="1"/>
      <name val="Calibri"/>
      <family val="2"/>
      <charset val="204"/>
      <scheme val="minor"/>
    </font>
    <font>
      <sz val="11"/>
      <color theme="0"/>
      <name val="Calibri"/>
      <family val="2"/>
      <charset val="204"/>
      <scheme val="minor"/>
    </font>
    <font>
      <b/>
      <sz val="11"/>
      <color theme="1"/>
      <name val="Calibri"/>
      <family val="2"/>
      <scheme val="minor"/>
    </font>
    <font>
      <sz val="11"/>
      <color theme="1"/>
      <name val="Calibri"/>
      <family val="2"/>
      <charset val="204"/>
    </font>
    <font>
      <sz val="11"/>
      <color theme="1"/>
      <name val="Calibri"/>
      <family val="2"/>
    </font>
    <font>
      <sz val="11"/>
      <color rgb="FFFF0000"/>
      <name val="Calibri"/>
      <family val="2"/>
      <charset val="204"/>
      <scheme val="minor"/>
    </font>
    <font>
      <b/>
      <sz val="11"/>
      <color theme="1"/>
      <name val="Calibri"/>
      <family val="2"/>
      <charset val="204"/>
      <scheme val="minor"/>
    </font>
    <font>
      <b/>
      <sz val="11"/>
      <color theme="2" tint="-0.499984740745262"/>
      <name val="Calibri"/>
      <family val="2"/>
      <scheme val="minor"/>
    </font>
    <font>
      <b/>
      <sz val="11"/>
      <name val="Calibri"/>
      <family val="2"/>
      <scheme val="minor"/>
    </font>
    <font>
      <b/>
      <sz val="8"/>
      <color theme="1"/>
      <name val="Calibri"/>
      <family val="2"/>
      <charset val="204"/>
      <scheme val="minor"/>
    </font>
    <font>
      <sz val="11"/>
      <name val="Calibri"/>
      <family val="2"/>
      <charset val="204"/>
      <scheme val="minor"/>
    </font>
    <font>
      <b/>
      <sz val="11"/>
      <name val="Calibri"/>
      <family val="2"/>
      <charset val="204"/>
      <scheme val="minor"/>
    </font>
    <font>
      <i/>
      <sz val="10"/>
      <color theme="1"/>
      <name val="Calibri"/>
      <family val="2"/>
      <charset val="204"/>
      <scheme val="minor"/>
    </font>
    <font>
      <b/>
      <i/>
      <sz val="10"/>
      <color theme="7"/>
      <name val="Calibri"/>
      <family val="2"/>
      <charset val="204"/>
      <scheme val="minor"/>
    </font>
    <font>
      <b/>
      <sz val="11"/>
      <color theme="8"/>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s>
  <cellStyleXfs count="1">
    <xf numFmtId="0" fontId="0" fillId="0" borderId="0"/>
  </cellStyleXfs>
  <cellXfs count="54">
    <xf numFmtId="0" fontId="0" fillId="0" borderId="0" xfId="0"/>
    <xf numFmtId="0" fontId="0" fillId="2" borderId="0" xfId="0" applyFill="1"/>
    <xf numFmtId="0" fontId="3" fillId="2" borderId="0" xfId="0" applyFont="1" applyFill="1" applyAlignment="1">
      <alignment vertical="center"/>
    </xf>
    <xf numFmtId="0" fontId="4" fillId="2" borderId="0" xfId="0" applyFont="1" applyFill="1"/>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vertical="top"/>
    </xf>
    <xf numFmtId="0" fontId="5" fillId="2" borderId="0" xfId="0" applyFont="1" applyFill="1"/>
    <xf numFmtId="0" fontId="11" fillId="4"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3" borderId="23" xfId="0" applyFill="1" applyBorder="1" applyAlignment="1">
      <alignment horizontal="center" vertical="center"/>
    </xf>
    <xf numFmtId="0" fontId="0" fillId="2" borderId="0" xfId="0" applyFill="1" applyAlignment="1">
      <alignment horizontal="center" vertical="center"/>
    </xf>
    <xf numFmtId="0" fontId="12" fillId="3" borderId="6" xfId="0" applyFont="1" applyFill="1" applyBorder="1" applyAlignment="1">
      <alignment horizontal="center" vertical="center"/>
    </xf>
    <xf numFmtId="0" fontId="12" fillId="3" borderId="16" xfId="0" applyFont="1" applyFill="1" applyBorder="1" applyAlignment="1">
      <alignment horizontal="center" vertical="center"/>
    </xf>
    <xf numFmtId="0" fontId="13" fillId="2" borderId="0" xfId="0" applyFont="1" applyFill="1"/>
    <xf numFmtId="0" fontId="14" fillId="2" borderId="0" xfId="0" applyFont="1" applyFill="1"/>
    <xf numFmtId="0" fontId="0" fillId="5" borderId="1" xfId="0" applyFill="1" applyBorder="1" applyAlignment="1">
      <alignment horizontal="center" vertical="center"/>
    </xf>
    <xf numFmtId="0" fontId="0" fillId="5" borderId="12"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2" borderId="0" xfId="0" applyFill="1" applyAlignment="1">
      <alignment vertical="center" wrapText="1"/>
    </xf>
    <xf numFmtId="0" fontId="0" fillId="6" borderId="23" xfId="0" applyFill="1" applyBorder="1" applyAlignment="1">
      <alignment horizontal="center" vertical="center" wrapText="1"/>
    </xf>
    <xf numFmtId="0" fontId="0" fillId="3" borderId="23" xfId="0" applyFill="1" applyBorder="1" applyAlignment="1" applyProtection="1">
      <alignment horizontal="center" vertical="center"/>
    </xf>
    <xf numFmtId="0" fontId="10" fillId="7"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0" xfId="0" applyFont="1" applyFill="1" applyAlignment="1">
      <alignment horizontal="center" vertical="center"/>
    </xf>
    <xf numFmtId="0" fontId="3" fillId="3" borderId="0" xfId="0" applyFont="1" applyFill="1" applyAlignment="1">
      <alignment horizontal="center" vertical="center" wrapText="1"/>
    </xf>
    <xf numFmtId="0" fontId="1" fillId="2" borderId="0" xfId="0" applyFont="1" applyFill="1" applyAlignment="1">
      <alignment horizontal="left" vertical="top" wrapText="1"/>
    </xf>
    <xf numFmtId="0" fontId="5" fillId="2" borderId="0" xfId="0" applyFont="1" applyFill="1" applyAlignment="1">
      <alignment horizontal="left" vertical="top" wrapText="1"/>
    </xf>
    <xf numFmtId="0" fontId="5" fillId="3" borderId="2" xfId="0" applyFont="1" applyFill="1" applyBorder="1" applyAlignment="1">
      <alignment horizontal="right" vertic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0" fillId="2" borderId="0" xfId="0" applyFill="1" applyAlignment="1">
      <alignment horizontal="left" vertical="top" wrapText="1"/>
    </xf>
    <xf numFmtId="0" fontId="9" fillId="3" borderId="13" xfId="0" applyFont="1" applyFill="1" applyBorder="1" applyAlignment="1">
      <alignment horizontal="center"/>
    </xf>
    <xf numFmtId="0" fontId="9" fillId="3" borderId="15" xfId="0" applyFont="1" applyFill="1" applyBorder="1" applyAlignment="1">
      <alignment horizontal="center"/>
    </xf>
    <xf numFmtId="0" fontId="9" fillId="3" borderId="17" xfId="0" applyFont="1" applyFill="1" applyBorder="1" applyAlignment="1">
      <alignment horizontal="center" wrapText="1"/>
    </xf>
    <xf numFmtId="0" fontId="9" fillId="3" borderId="18" xfId="0" applyFont="1" applyFill="1" applyBorder="1" applyAlignment="1">
      <alignment horizontal="center" wrapText="1"/>
    </xf>
    <xf numFmtId="0" fontId="9" fillId="3" borderId="19" xfId="0" applyFont="1" applyFill="1" applyBorder="1" applyAlignment="1">
      <alignment horizontal="center"/>
    </xf>
    <xf numFmtId="0" fontId="9" fillId="3" borderId="14" xfId="0" applyFont="1" applyFill="1" applyBorder="1" applyAlignment="1">
      <alignment horizontal="center"/>
    </xf>
    <xf numFmtId="0" fontId="0" fillId="2" borderId="24" xfId="0" applyFill="1" applyBorder="1" applyAlignment="1">
      <alignment horizontal="left" vertical="top"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3" fillId="2" borderId="0" xfId="0" applyFont="1" applyFill="1" applyAlignment="1">
      <alignment horizontal="left" vertical="top" wrapText="1"/>
    </xf>
    <xf numFmtId="0" fontId="15"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304800</xdr:colOff>
      <xdr:row>4</xdr:row>
      <xdr:rowOff>14527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838200" cy="881302"/>
        </a:xfrm>
        <a:prstGeom prst="rect">
          <a:avLst/>
        </a:prstGeom>
      </xdr:spPr>
    </xdr:pic>
    <xdr:clientData/>
  </xdr:twoCellAnchor>
  <xdr:oneCellAnchor>
    <xdr:from>
      <xdr:col>10</xdr:col>
      <xdr:colOff>47625</xdr:colOff>
      <xdr:row>0</xdr:row>
      <xdr:rowOff>0</xdr:rowOff>
    </xdr:from>
    <xdr:ext cx="866775" cy="865427"/>
    <xdr:pic>
      <xdr:nvPicPr>
        <xdr:cNvPr id="3" name="Picture 2">
          <a:extLst>
            <a:ext uri="{FF2B5EF4-FFF2-40B4-BE49-F238E27FC236}">
              <a16:creationId xmlns:a16="http://schemas.microsoft.com/office/drawing/2014/main" id="{CE0C80FA-DCE2-4D39-B066-F3CFA33F0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866775" cy="86542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96E7-AEA1-46A2-B385-87D86132FB95}">
  <dimension ref="A1:T82"/>
  <sheetViews>
    <sheetView showGridLines="0" showRowColHeaders="0" tabSelected="1" workbookViewId="0">
      <selection activeCell="E35" sqref="E35"/>
    </sheetView>
  </sheetViews>
  <sheetFormatPr defaultColWidth="8.7265625" defaultRowHeight="14.5" x14ac:dyDescent="0.35"/>
  <cols>
    <col min="1" max="10" width="8.7265625" style="1"/>
    <col min="11" max="16" width="8.7265625" style="22"/>
    <col min="17" max="18" width="8.7265625" style="3"/>
    <col min="19" max="16384" width="8.7265625" style="1"/>
  </cols>
  <sheetData>
    <row r="1" spans="1:20" x14ac:dyDescent="0.35">
      <c r="K1" s="1"/>
      <c r="L1" s="1"/>
      <c r="M1" s="1"/>
      <c r="N1" s="1"/>
      <c r="O1" s="1"/>
      <c r="P1" s="1"/>
      <c r="Q1" s="1"/>
      <c r="R1" s="1"/>
    </row>
    <row r="2" spans="1:20" x14ac:dyDescent="0.35">
      <c r="B2" s="34" t="s">
        <v>0</v>
      </c>
      <c r="C2" s="34"/>
      <c r="D2" s="34"/>
      <c r="E2" s="34"/>
      <c r="F2" s="34"/>
      <c r="G2" s="34"/>
      <c r="H2" s="34"/>
      <c r="I2" s="34"/>
      <c r="J2" s="34"/>
      <c r="K2" s="1"/>
      <c r="L2" s="34" t="s">
        <v>0</v>
      </c>
      <c r="M2" s="34"/>
      <c r="N2" s="34"/>
      <c r="O2" s="34"/>
      <c r="P2" s="34"/>
      <c r="Q2" s="34"/>
      <c r="R2" s="34"/>
      <c r="S2" s="34"/>
      <c r="T2" s="34"/>
    </row>
    <row r="3" spans="1:20" x14ac:dyDescent="0.35">
      <c r="B3" s="34"/>
      <c r="C3" s="34"/>
      <c r="D3" s="34"/>
      <c r="E3" s="34"/>
      <c r="F3" s="34"/>
      <c r="G3" s="34"/>
      <c r="H3" s="34"/>
      <c r="I3" s="34"/>
      <c r="J3" s="34"/>
      <c r="K3" s="1"/>
      <c r="L3" s="34"/>
      <c r="M3" s="34"/>
      <c r="N3" s="34"/>
      <c r="O3" s="34"/>
      <c r="P3" s="34"/>
      <c r="Q3" s="34"/>
      <c r="R3" s="34"/>
      <c r="S3" s="34"/>
      <c r="T3" s="34"/>
    </row>
    <row r="4" spans="1:20" ht="23.5" x14ac:dyDescent="0.35">
      <c r="C4" s="2"/>
      <c r="D4" s="2"/>
      <c r="E4" s="2"/>
      <c r="F4" s="2"/>
      <c r="G4" s="2"/>
      <c r="H4" s="2"/>
      <c r="I4" s="2"/>
      <c r="J4" s="2"/>
      <c r="K4" s="1"/>
      <c r="L4" s="1"/>
      <c r="M4" s="2"/>
      <c r="N4" s="2"/>
      <c r="O4" s="2"/>
      <c r="P4" s="2"/>
      <c r="Q4" s="2"/>
      <c r="R4" s="2"/>
      <c r="S4" s="2"/>
      <c r="T4" s="2"/>
    </row>
    <row r="5" spans="1:20" x14ac:dyDescent="0.35">
      <c r="A5" s="35" t="s">
        <v>68</v>
      </c>
      <c r="B5" s="35"/>
      <c r="C5" s="35"/>
      <c r="D5" s="35"/>
      <c r="E5" s="35"/>
      <c r="F5" s="35"/>
      <c r="G5" s="35"/>
      <c r="H5" s="35"/>
      <c r="I5" s="35"/>
      <c r="J5" s="35"/>
      <c r="K5" s="35" t="s">
        <v>69</v>
      </c>
      <c r="L5" s="35"/>
      <c r="M5" s="35"/>
      <c r="N5" s="35"/>
      <c r="O5" s="35"/>
      <c r="P5" s="35"/>
      <c r="Q5" s="35"/>
      <c r="R5" s="35"/>
      <c r="S5" s="35"/>
      <c r="T5" s="35"/>
    </row>
    <row r="6" spans="1:20" x14ac:dyDescent="0.35">
      <c r="A6" s="35"/>
      <c r="B6" s="35"/>
      <c r="C6" s="35"/>
      <c r="D6" s="35"/>
      <c r="E6" s="35"/>
      <c r="F6" s="35"/>
      <c r="G6" s="35"/>
      <c r="H6" s="35"/>
      <c r="I6" s="35"/>
      <c r="J6" s="35"/>
      <c r="K6" s="35"/>
      <c r="L6" s="35"/>
      <c r="M6" s="35"/>
      <c r="N6" s="35"/>
      <c r="O6" s="35"/>
      <c r="P6" s="35"/>
      <c r="Q6" s="35"/>
      <c r="R6" s="35"/>
      <c r="S6" s="35"/>
      <c r="T6" s="35"/>
    </row>
    <row r="7" spans="1:20" x14ac:dyDescent="0.35">
      <c r="A7" s="35"/>
      <c r="B7" s="35"/>
      <c r="C7" s="35"/>
      <c r="D7" s="35"/>
      <c r="E7" s="35"/>
      <c r="F7" s="35"/>
      <c r="G7" s="35"/>
      <c r="H7" s="35"/>
      <c r="I7" s="35"/>
      <c r="J7" s="35"/>
      <c r="K7" s="35"/>
      <c r="L7" s="35"/>
      <c r="M7" s="35"/>
      <c r="N7" s="35"/>
      <c r="O7" s="35"/>
      <c r="P7" s="35"/>
      <c r="Q7" s="35"/>
      <c r="R7" s="35"/>
      <c r="S7" s="35"/>
      <c r="T7" s="35"/>
    </row>
    <row r="8" spans="1:20" x14ac:dyDescent="0.35">
      <c r="A8" s="35"/>
      <c r="B8" s="35"/>
      <c r="C8" s="35"/>
      <c r="D8" s="35"/>
      <c r="E8" s="35"/>
      <c r="F8" s="35"/>
      <c r="G8" s="35"/>
      <c r="H8" s="35"/>
      <c r="I8" s="35"/>
      <c r="J8" s="35"/>
      <c r="K8" s="35"/>
      <c r="L8" s="35"/>
      <c r="M8" s="35"/>
      <c r="N8" s="35"/>
      <c r="O8" s="35"/>
      <c r="P8" s="35"/>
      <c r="Q8" s="35"/>
      <c r="R8" s="35"/>
      <c r="S8" s="35"/>
      <c r="T8" s="35"/>
    </row>
    <row r="9" spans="1:20" x14ac:dyDescent="0.35">
      <c r="A9" s="35"/>
      <c r="B9" s="35"/>
      <c r="C9" s="35"/>
      <c r="D9" s="35"/>
      <c r="E9" s="35"/>
      <c r="F9" s="35"/>
      <c r="G9" s="35"/>
      <c r="H9" s="35"/>
      <c r="I9" s="35"/>
      <c r="J9" s="35"/>
      <c r="K9" s="35"/>
      <c r="L9" s="35"/>
      <c r="M9" s="35"/>
      <c r="N9" s="35"/>
      <c r="O9" s="35"/>
      <c r="P9" s="35"/>
      <c r="Q9" s="35"/>
      <c r="R9" s="35"/>
      <c r="S9" s="35"/>
      <c r="T9" s="35"/>
    </row>
    <row r="10" spans="1:20" ht="15" thickBot="1" x14ac:dyDescent="0.4">
      <c r="A10" s="36" t="s">
        <v>75</v>
      </c>
      <c r="B10" s="36"/>
      <c r="C10" s="36"/>
      <c r="D10" s="36"/>
      <c r="E10" s="36"/>
      <c r="F10" s="36"/>
      <c r="G10" s="36"/>
      <c r="H10" s="36"/>
      <c r="I10" s="36"/>
      <c r="J10" s="36"/>
      <c r="K10" s="1"/>
      <c r="L10" s="1"/>
      <c r="M10" s="1"/>
      <c r="N10" s="1"/>
      <c r="O10" s="1"/>
      <c r="P10" s="1"/>
      <c r="Q10" s="1"/>
      <c r="R10" s="1"/>
    </row>
    <row r="11" spans="1:20" ht="15" thickBot="1" x14ac:dyDescent="0.4">
      <c r="A11" s="36"/>
      <c r="B11" s="36"/>
      <c r="C11" s="36"/>
      <c r="D11" s="36"/>
      <c r="E11" s="36"/>
      <c r="F11" s="36"/>
      <c r="G11" s="36"/>
      <c r="H11" s="36"/>
      <c r="I11" s="36"/>
      <c r="J11" s="36"/>
      <c r="K11" s="1" t="s">
        <v>48</v>
      </c>
      <c r="L11" s="1"/>
      <c r="M11" s="1"/>
      <c r="N11" s="1"/>
      <c r="O11" s="42" t="s">
        <v>32</v>
      </c>
      <c r="P11" s="43"/>
      <c r="Q11" s="44" t="s">
        <v>31</v>
      </c>
      <c r="R11" s="42" t="s">
        <v>30</v>
      </c>
      <c r="S11" s="46"/>
      <c r="T11" s="47"/>
    </row>
    <row r="12" spans="1:20" ht="15" thickBot="1" x14ac:dyDescent="0.4">
      <c r="A12" s="36"/>
      <c r="B12" s="36"/>
      <c r="C12" s="36"/>
      <c r="D12" s="36"/>
      <c r="E12" s="36"/>
      <c r="F12" s="36"/>
      <c r="G12" s="36"/>
      <c r="H12" s="36"/>
      <c r="I12" s="36"/>
      <c r="J12" s="36"/>
      <c r="K12" s="1" t="s">
        <v>49</v>
      </c>
      <c r="L12" s="1"/>
      <c r="M12" s="30">
        <f>I35</f>
        <v>0</v>
      </c>
      <c r="N12" s="1" t="s">
        <v>50</v>
      </c>
      <c r="O12" s="11" t="s">
        <v>33</v>
      </c>
      <c r="P12" s="12" t="s">
        <v>34</v>
      </c>
      <c r="Q12" s="45"/>
      <c r="R12" s="20" t="s">
        <v>56</v>
      </c>
      <c r="S12" s="21" t="s">
        <v>55</v>
      </c>
      <c r="T12" s="20" t="s">
        <v>57</v>
      </c>
    </row>
    <row r="13" spans="1:20" x14ac:dyDescent="0.35">
      <c r="A13" s="36"/>
      <c r="B13" s="36"/>
      <c r="C13" s="36"/>
      <c r="D13" s="36"/>
      <c r="E13" s="36"/>
      <c r="F13" s="36"/>
      <c r="G13" s="36"/>
      <c r="H13" s="36"/>
      <c r="I13" s="36"/>
      <c r="J13" s="36"/>
      <c r="K13" s="1"/>
      <c r="L13" s="1"/>
      <c r="M13" s="1"/>
      <c r="N13" s="1"/>
      <c r="O13" s="13" t="s">
        <v>35</v>
      </c>
      <c r="P13" s="14" t="s">
        <v>42</v>
      </c>
      <c r="Q13" s="14"/>
      <c r="R13" s="49" t="s">
        <v>29</v>
      </c>
      <c r="S13" s="50"/>
      <c r="T13" s="51"/>
    </row>
    <row r="14" spans="1:20" x14ac:dyDescent="0.35">
      <c r="K14" s="41" t="s">
        <v>60</v>
      </c>
      <c r="L14" s="41"/>
      <c r="M14" s="41"/>
      <c r="N14" s="48"/>
      <c r="O14" s="15" t="s">
        <v>36</v>
      </c>
      <c r="P14" s="9" t="s">
        <v>43</v>
      </c>
      <c r="Q14" s="9" t="s">
        <v>18</v>
      </c>
      <c r="R14" s="24"/>
      <c r="S14" s="9">
        <v>1</v>
      </c>
      <c r="T14" s="16">
        <v>2</v>
      </c>
    </row>
    <row r="15" spans="1:20" x14ac:dyDescent="0.35">
      <c r="A15" s="37" t="s">
        <v>8</v>
      </c>
      <c r="B15" s="37"/>
      <c r="C15" s="37"/>
      <c r="D15" s="37"/>
      <c r="E15" s="37"/>
      <c r="F15" s="37"/>
      <c r="G15" s="37"/>
      <c r="H15" s="37"/>
      <c r="I15" s="37"/>
      <c r="J15" s="37"/>
      <c r="K15" s="41"/>
      <c r="L15" s="41"/>
      <c r="M15" s="41"/>
      <c r="N15" s="48"/>
      <c r="O15" s="15" t="s">
        <v>37</v>
      </c>
      <c r="P15" s="9" t="s">
        <v>44</v>
      </c>
      <c r="Q15" s="9" t="s">
        <v>24</v>
      </c>
      <c r="R15" s="9">
        <v>1</v>
      </c>
      <c r="S15" s="24"/>
      <c r="T15" s="25"/>
    </row>
    <row r="16" spans="1:20" x14ac:dyDescent="0.35">
      <c r="A16" s="5"/>
      <c r="B16" s="6" t="s">
        <v>1</v>
      </c>
      <c r="C16" s="5"/>
      <c r="D16" s="5"/>
      <c r="E16" s="5"/>
      <c r="F16" s="5"/>
      <c r="G16" s="5"/>
      <c r="H16" s="5"/>
      <c r="I16" s="5"/>
      <c r="J16" s="5"/>
      <c r="K16" s="41" t="s">
        <v>59</v>
      </c>
      <c r="L16" s="41"/>
      <c r="M16" s="29">
        <f>M12/20</f>
        <v>0</v>
      </c>
      <c r="N16" s="1" t="s">
        <v>58</v>
      </c>
      <c r="O16" s="15" t="s">
        <v>38</v>
      </c>
      <c r="P16" s="9" t="s">
        <v>45</v>
      </c>
      <c r="Q16" s="9" t="s">
        <v>25</v>
      </c>
      <c r="R16" s="9">
        <v>1</v>
      </c>
      <c r="S16" s="24"/>
      <c r="T16" s="16">
        <v>1</v>
      </c>
    </row>
    <row r="17" spans="1:20" x14ac:dyDescent="0.35">
      <c r="B17" s="1" t="s">
        <v>2</v>
      </c>
      <c r="K17" s="1"/>
      <c r="L17" s="1"/>
      <c r="M17" s="1"/>
      <c r="N17" s="1"/>
      <c r="O17" s="15" t="s">
        <v>39</v>
      </c>
      <c r="P17" s="9" t="s">
        <v>46</v>
      </c>
      <c r="Q17" s="9" t="s">
        <v>26</v>
      </c>
      <c r="R17" s="9">
        <v>1</v>
      </c>
      <c r="S17" s="9">
        <v>1</v>
      </c>
      <c r="T17" s="25"/>
    </row>
    <row r="18" spans="1:20" x14ac:dyDescent="0.35">
      <c r="B18" s="1" t="s">
        <v>3</v>
      </c>
      <c r="K18" s="1" t="s">
        <v>51</v>
      </c>
      <c r="L18" s="1"/>
      <c r="M18" s="18" t="str">
        <f>IF(M12=360,2,IF(M12=480,1,IF(M12=680,1,"")))</f>
        <v/>
      </c>
      <c r="N18" s="1" t="s">
        <v>54</v>
      </c>
      <c r="O18" s="15" t="s">
        <v>40</v>
      </c>
      <c r="P18" s="9" t="s">
        <v>47</v>
      </c>
      <c r="Q18" s="9" t="s">
        <v>27</v>
      </c>
      <c r="R18" s="9">
        <v>1</v>
      </c>
      <c r="S18" s="9">
        <v>1</v>
      </c>
      <c r="T18" s="16">
        <v>1</v>
      </c>
    </row>
    <row r="19" spans="1:20" ht="15" thickBot="1" x14ac:dyDescent="0.4">
      <c r="B19" s="1" t="s">
        <v>4</v>
      </c>
      <c r="K19" s="1"/>
      <c r="L19" s="1"/>
      <c r="M19" s="19"/>
      <c r="N19" s="1"/>
      <c r="O19" s="17" t="s">
        <v>41</v>
      </c>
      <c r="P19" s="10" t="s">
        <v>35</v>
      </c>
      <c r="Q19" s="10" t="s">
        <v>28</v>
      </c>
      <c r="R19" s="10">
        <v>2</v>
      </c>
      <c r="S19" s="26"/>
      <c r="T19" s="27"/>
    </row>
    <row r="20" spans="1:20" x14ac:dyDescent="0.35">
      <c r="B20" s="1" t="s">
        <v>5</v>
      </c>
      <c r="K20" s="1" t="s">
        <v>52</v>
      </c>
      <c r="L20" s="1"/>
      <c r="M20" s="18" t="str">
        <f>IF(M12=360,1,IF(M12=600,1,IF(M12=680,1,"")))</f>
        <v/>
      </c>
      <c r="N20" s="1" t="s">
        <v>54</v>
      </c>
      <c r="O20" s="1"/>
      <c r="P20" s="1"/>
      <c r="Q20" s="1"/>
      <c r="R20" s="1"/>
    </row>
    <row r="21" spans="1:20" x14ac:dyDescent="0.35">
      <c r="B21" s="1" t="s">
        <v>6</v>
      </c>
      <c r="K21" s="1"/>
      <c r="L21" s="1"/>
      <c r="M21" s="19"/>
      <c r="N21" s="1"/>
      <c r="O21" s="1"/>
      <c r="P21" s="1"/>
      <c r="Q21" s="1"/>
      <c r="R21" s="1"/>
    </row>
    <row r="22" spans="1:20" x14ac:dyDescent="0.35">
      <c r="K22" s="1" t="s">
        <v>53</v>
      </c>
      <c r="L22" s="1"/>
      <c r="M22" s="18" t="str">
        <f>IF(M12=400,1,IF(M12=480,1,IF(M12=600,1,IF(M12=680,1,IF(M12=800,2,"")))))</f>
        <v/>
      </c>
      <c r="N22" s="1" t="s">
        <v>54</v>
      </c>
      <c r="O22" s="1"/>
      <c r="P22" s="1"/>
      <c r="Q22" s="1"/>
      <c r="R22" s="1"/>
    </row>
    <row r="23" spans="1:20" x14ac:dyDescent="0.35">
      <c r="A23" s="7" t="s">
        <v>7</v>
      </c>
      <c r="K23" s="1"/>
      <c r="L23" s="1"/>
      <c r="M23" s="1"/>
      <c r="N23" s="1"/>
      <c r="O23" s="1"/>
      <c r="P23" s="1"/>
      <c r="Q23" s="1"/>
      <c r="R23" s="1"/>
    </row>
    <row r="24" spans="1:20" x14ac:dyDescent="0.35">
      <c r="B24" s="41" t="s">
        <v>9</v>
      </c>
      <c r="C24" s="41"/>
      <c r="D24" s="41"/>
      <c r="E24" s="41"/>
      <c r="F24" s="41"/>
      <c r="G24" s="41"/>
      <c r="H24" s="41"/>
      <c r="I24" s="41"/>
      <c r="J24" s="41"/>
      <c r="K24" s="41" t="s">
        <v>73</v>
      </c>
      <c r="L24" s="41"/>
      <c r="M24" s="41"/>
      <c r="N24" s="41"/>
      <c r="O24" s="41"/>
      <c r="P24" s="41"/>
      <c r="Q24" s="41"/>
      <c r="R24" s="41"/>
      <c r="S24" s="41"/>
      <c r="T24" s="41"/>
    </row>
    <row r="25" spans="1:20" x14ac:dyDescent="0.35">
      <c r="B25" s="41"/>
      <c r="C25" s="41"/>
      <c r="D25" s="41"/>
      <c r="E25" s="41"/>
      <c r="F25" s="41"/>
      <c r="G25" s="41"/>
      <c r="H25" s="41"/>
      <c r="I25" s="41"/>
      <c r="J25" s="41"/>
      <c r="K25" s="41"/>
      <c r="L25" s="41"/>
      <c r="M25" s="41"/>
      <c r="N25" s="41"/>
      <c r="O25" s="41"/>
      <c r="P25" s="41"/>
      <c r="Q25" s="41"/>
      <c r="R25" s="41"/>
      <c r="S25" s="41"/>
      <c r="T25" s="41"/>
    </row>
    <row r="26" spans="1:20" x14ac:dyDescent="0.35">
      <c r="B26" s="1" t="s">
        <v>10</v>
      </c>
      <c r="K26" s="41"/>
      <c r="L26" s="41"/>
      <c r="M26" s="41"/>
      <c r="N26" s="41"/>
      <c r="O26" s="41"/>
      <c r="P26" s="41"/>
      <c r="Q26" s="41"/>
      <c r="R26" s="41"/>
      <c r="S26" s="41"/>
      <c r="T26" s="41"/>
    </row>
    <row r="27" spans="1:20" x14ac:dyDescent="0.35">
      <c r="B27" s="41" t="s">
        <v>11</v>
      </c>
      <c r="C27" s="41"/>
      <c r="D27" s="41"/>
      <c r="E27" s="41"/>
      <c r="F27" s="41"/>
      <c r="G27" s="41"/>
      <c r="H27" s="41"/>
      <c r="I27" s="41"/>
      <c r="J27" s="41"/>
      <c r="K27" s="41"/>
      <c r="L27" s="41"/>
      <c r="M27" s="41"/>
      <c r="N27" s="41"/>
      <c r="O27" s="41"/>
      <c r="P27" s="41"/>
      <c r="Q27" s="41"/>
      <c r="R27" s="41"/>
      <c r="S27" s="41"/>
      <c r="T27" s="41"/>
    </row>
    <row r="28" spans="1:20" x14ac:dyDescent="0.35">
      <c r="B28" s="41"/>
      <c r="C28" s="41"/>
      <c r="D28" s="41"/>
      <c r="E28" s="41"/>
      <c r="F28" s="41"/>
      <c r="G28" s="41"/>
      <c r="H28" s="41"/>
      <c r="I28" s="41"/>
      <c r="J28" s="41"/>
      <c r="K28" s="4"/>
      <c r="L28" s="4"/>
      <c r="M28" s="4"/>
      <c r="N28" s="4"/>
      <c r="O28" s="4"/>
      <c r="P28" s="4"/>
      <c r="Q28" s="4"/>
      <c r="R28" s="4"/>
      <c r="S28" s="4"/>
      <c r="T28" s="4"/>
    </row>
    <row r="29" spans="1:20" x14ac:dyDescent="0.35">
      <c r="B29" s="1" t="s">
        <v>12</v>
      </c>
      <c r="K29" s="41" t="s">
        <v>72</v>
      </c>
      <c r="L29" s="41"/>
      <c r="M29" s="41"/>
      <c r="N29" s="41"/>
      <c r="O29" s="41"/>
      <c r="P29" s="41"/>
      <c r="Q29" s="41"/>
      <c r="R29" s="41"/>
      <c r="S29" s="41"/>
      <c r="T29" s="41"/>
    </row>
    <row r="30" spans="1:20" x14ac:dyDescent="0.35">
      <c r="B30" s="1" t="s">
        <v>13</v>
      </c>
      <c r="K30" s="41"/>
      <c r="L30" s="41"/>
      <c r="M30" s="41"/>
      <c r="N30" s="41"/>
      <c r="O30" s="41"/>
      <c r="P30" s="41"/>
      <c r="Q30" s="41"/>
      <c r="R30" s="41"/>
      <c r="S30" s="41"/>
      <c r="T30" s="41"/>
    </row>
    <row r="31" spans="1:20" x14ac:dyDescent="0.35">
      <c r="B31" s="1" t="s">
        <v>14</v>
      </c>
      <c r="K31" s="41"/>
      <c r="L31" s="41"/>
      <c r="M31" s="41"/>
      <c r="N31" s="41"/>
      <c r="O31" s="41"/>
      <c r="P31" s="41"/>
      <c r="Q31" s="41"/>
      <c r="R31" s="41"/>
      <c r="S31" s="41"/>
      <c r="T31" s="41"/>
    </row>
    <row r="32" spans="1:20" x14ac:dyDescent="0.35">
      <c r="K32" s="1"/>
      <c r="L32" s="1"/>
      <c r="M32" s="1"/>
      <c r="N32" s="1"/>
      <c r="O32" s="1"/>
      <c r="P32" s="1"/>
      <c r="Q32" s="1"/>
      <c r="R32" s="1"/>
    </row>
    <row r="33" spans="1:20" x14ac:dyDescent="0.35">
      <c r="A33" s="7" t="s">
        <v>15</v>
      </c>
      <c r="K33" s="41" t="s">
        <v>74</v>
      </c>
      <c r="L33" s="41"/>
      <c r="M33" s="41"/>
      <c r="N33" s="41"/>
      <c r="O33" s="41"/>
      <c r="P33" s="41"/>
      <c r="Q33" s="41"/>
      <c r="R33" s="41"/>
      <c r="S33" s="41"/>
      <c r="T33" s="41"/>
    </row>
    <row r="34" spans="1:20" x14ac:dyDescent="0.35">
      <c r="K34" s="41"/>
      <c r="L34" s="41"/>
      <c r="M34" s="41"/>
      <c r="N34" s="41"/>
      <c r="O34" s="41"/>
      <c r="P34" s="41"/>
      <c r="Q34" s="41"/>
      <c r="R34" s="41"/>
      <c r="S34" s="41"/>
      <c r="T34" s="41"/>
    </row>
    <row r="35" spans="1:20" x14ac:dyDescent="0.35">
      <c r="B35" s="38" t="s">
        <v>61</v>
      </c>
      <c r="C35" s="39"/>
      <c r="D35" s="40"/>
      <c r="E35" s="31"/>
      <c r="F35" s="38" t="s">
        <v>62</v>
      </c>
      <c r="G35" s="39"/>
      <c r="H35" s="40"/>
      <c r="I35" s="8">
        <f>IF(E35&lt;41,E35*8,IF(AND(E35&gt;40,E35&lt;46),360,IF(AND(E35&gt;45,E35&lt;56),400,IF(AND(E35&gt;55,E35&lt;66),480,IF(AND(E35&gt;65,E35&lt;81),600,IF(AND(E35&gt;80,E35&lt;91),680,IF(E35&gt;90,800,"")))))))</f>
        <v>0</v>
      </c>
      <c r="K35" s="41"/>
      <c r="L35" s="41"/>
      <c r="M35" s="41"/>
      <c r="N35" s="41"/>
      <c r="O35" s="41"/>
      <c r="P35" s="41"/>
      <c r="Q35" s="41"/>
      <c r="R35" s="41"/>
      <c r="S35" s="41"/>
      <c r="T35" s="41"/>
    </row>
    <row r="36" spans="1:20" x14ac:dyDescent="0.35">
      <c r="B36" s="33" t="s">
        <v>16</v>
      </c>
      <c r="C36" s="33"/>
      <c r="D36" s="33"/>
      <c r="E36" s="33"/>
      <c r="F36" s="33" t="s">
        <v>29</v>
      </c>
      <c r="G36" s="33"/>
      <c r="H36" s="33"/>
      <c r="I36" s="33"/>
      <c r="K36" s="1"/>
      <c r="L36" s="1"/>
      <c r="M36" s="1"/>
      <c r="N36" s="1"/>
      <c r="O36" s="1"/>
      <c r="P36" s="1"/>
      <c r="Q36" s="1"/>
      <c r="R36" s="1"/>
    </row>
    <row r="37" spans="1:20" x14ac:dyDescent="0.35">
      <c r="B37" s="32" t="s">
        <v>19</v>
      </c>
      <c r="C37" s="33"/>
      <c r="D37" s="33"/>
      <c r="E37" s="33"/>
      <c r="F37" s="33" t="s">
        <v>18</v>
      </c>
      <c r="G37" s="33"/>
      <c r="H37" s="33"/>
      <c r="I37" s="33"/>
      <c r="K37" s="41" t="s">
        <v>67</v>
      </c>
      <c r="L37" s="41"/>
      <c r="M37" s="41"/>
      <c r="N37" s="41"/>
      <c r="O37" s="41"/>
      <c r="P37" s="41"/>
      <c r="Q37" s="41"/>
      <c r="R37" s="41"/>
      <c r="S37" s="41"/>
      <c r="T37" s="41"/>
    </row>
    <row r="38" spans="1:20" x14ac:dyDescent="0.35">
      <c r="B38" s="33" t="s">
        <v>20</v>
      </c>
      <c r="C38" s="33"/>
      <c r="D38" s="33"/>
      <c r="E38" s="33"/>
      <c r="F38" s="33" t="s">
        <v>24</v>
      </c>
      <c r="G38" s="33"/>
      <c r="H38" s="33"/>
      <c r="I38" s="33"/>
      <c r="K38" s="41"/>
      <c r="L38" s="41"/>
      <c r="M38" s="41"/>
      <c r="N38" s="41"/>
      <c r="O38" s="41"/>
      <c r="P38" s="41"/>
      <c r="Q38" s="41"/>
      <c r="R38" s="41"/>
      <c r="S38" s="41"/>
      <c r="T38" s="41"/>
    </row>
    <row r="39" spans="1:20" x14ac:dyDescent="0.35">
      <c r="B39" s="33" t="s">
        <v>21</v>
      </c>
      <c r="C39" s="33"/>
      <c r="D39" s="33"/>
      <c r="E39" s="33"/>
      <c r="F39" s="33" t="s">
        <v>25</v>
      </c>
      <c r="G39" s="33"/>
      <c r="H39" s="33"/>
      <c r="I39" s="33"/>
      <c r="K39" s="41"/>
      <c r="L39" s="41"/>
      <c r="M39" s="41"/>
      <c r="N39" s="41"/>
      <c r="O39" s="41"/>
      <c r="P39" s="41"/>
      <c r="Q39" s="41"/>
      <c r="R39" s="41"/>
      <c r="S39" s="41"/>
      <c r="T39" s="41"/>
    </row>
    <row r="40" spans="1:20" x14ac:dyDescent="0.35">
      <c r="B40" s="33" t="s">
        <v>22</v>
      </c>
      <c r="C40" s="33"/>
      <c r="D40" s="33"/>
      <c r="E40" s="33"/>
      <c r="F40" s="33" t="s">
        <v>26</v>
      </c>
      <c r="G40" s="33"/>
      <c r="H40" s="33"/>
      <c r="I40" s="33"/>
      <c r="K40" s="1"/>
      <c r="L40" s="1"/>
      <c r="M40" s="1"/>
      <c r="N40" s="1"/>
      <c r="O40" s="1"/>
      <c r="P40" s="1"/>
      <c r="Q40" s="1"/>
      <c r="R40" s="1"/>
    </row>
    <row r="41" spans="1:20" x14ac:dyDescent="0.35">
      <c r="B41" s="33" t="s">
        <v>23</v>
      </c>
      <c r="C41" s="33"/>
      <c r="D41" s="33"/>
      <c r="E41" s="33"/>
      <c r="F41" s="33" t="s">
        <v>27</v>
      </c>
      <c r="G41" s="33"/>
      <c r="H41" s="33"/>
      <c r="I41" s="33"/>
      <c r="K41" s="41" t="s">
        <v>63</v>
      </c>
      <c r="L41" s="41"/>
      <c r="M41" s="41"/>
      <c r="N41" s="41"/>
      <c r="O41" s="41"/>
      <c r="P41" s="41"/>
      <c r="Q41" s="41"/>
      <c r="R41" s="41"/>
      <c r="S41" s="41"/>
      <c r="T41" s="41"/>
    </row>
    <row r="42" spans="1:20" x14ac:dyDescent="0.35">
      <c r="B42" s="33" t="s">
        <v>17</v>
      </c>
      <c r="C42" s="33"/>
      <c r="D42" s="33"/>
      <c r="E42" s="33"/>
      <c r="F42" s="33" t="s">
        <v>28</v>
      </c>
      <c r="G42" s="33"/>
      <c r="H42" s="33"/>
      <c r="I42" s="33"/>
      <c r="K42" s="41"/>
      <c r="L42" s="41"/>
      <c r="M42" s="41"/>
      <c r="N42" s="41"/>
      <c r="O42" s="41"/>
      <c r="P42" s="41"/>
      <c r="Q42" s="41"/>
      <c r="R42" s="41"/>
      <c r="S42" s="41"/>
      <c r="T42" s="41"/>
    </row>
    <row r="43" spans="1:20" x14ac:dyDescent="0.35">
      <c r="K43" s="1"/>
      <c r="L43" s="1"/>
      <c r="M43" s="1"/>
      <c r="N43" s="1"/>
      <c r="O43" s="1"/>
      <c r="P43" s="1"/>
      <c r="Q43" s="1"/>
      <c r="R43" s="1"/>
    </row>
    <row r="44" spans="1:20" x14ac:dyDescent="0.35">
      <c r="B44" s="53" t="s">
        <v>71</v>
      </c>
      <c r="C44" s="53"/>
      <c r="D44" s="53"/>
      <c r="E44" s="53"/>
      <c r="F44" s="53"/>
      <c r="G44" s="53"/>
      <c r="H44" s="53"/>
      <c r="I44" s="53"/>
      <c r="K44" s="41" t="s">
        <v>64</v>
      </c>
      <c r="L44" s="41"/>
      <c r="M44" s="41"/>
      <c r="N44" s="41"/>
      <c r="O44" s="41"/>
      <c r="P44" s="41"/>
      <c r="Q44" s="41"/>
      <c r="R44" s="41"/>
      <c r="S44" s="41"/>
      <c r="T44" s="41"/>
    </row>
    <row r="45" spans="1:20" x14ac:dyDescent="0.35">
      <c r="B45" s="53"/>
      <c r="C45" s="53"/>
      <c r="D45" s="53"/>
      <c r="E45" s="53"/>
      <c r="F45" s="53"/>
      <c r="G45" s="53"/>
      <c r="H45" s="53"/>
      <c r="I45" s="53"/>
      <c r="K45" s="41"/>
      <c r="L45" s="41"/>
      <c r="M45" s="41"/>
      <c r="N45" s="41"/>
      <c r="O45" s="41"/>
      <c r="P45" s="41"/>
      <c r="Q45" s="41"/>
      <c r="R45" s="41"/>
      <c r="S45" s="41"/>
      <c r="T45" s="41"/>
    </row>
    <row r="46" spans="1:20" x14ac:dyDescent="0.35">
      <c r="K46" s="1"/>
      <c r="L46" s="1"/>
      <c r="M46" s="1"/>
      <c r="N46" s="1"/>
      <c r="O46" s="1"/>
      <c r="P46" s="1"/>
      <c r="Q46" s="1"/>
      <c r="R46" s="1"/>
    </row>
    <row r="47" spans="1:20" ht="14.5" customHeight="1" x14ac:dyDescent="0.35">
      <c r="K47" s="41" t="s">
        <v>65</v>
      </c>
      <c r="L47" s="41"/>
      <c r="M47" s="41"/>
      <c r="N47" s="41"/>
      <c r="O47" s="41"/>
      <c r="P47" s="41"/>
      <c r="Q47" s="41"/>
      <c r="R47" s="41"/>
      <c r="S47" s="41"/>
      <c r="T47" s="41"/>
    </row>
    <row r="48" spans="1:20" x14ac:dyDescent="0.35">
      <c r="A48" s="28"/>
      <c r="B48" s="28"/>
      <c r="C48" s="28"/>
      <c r="D48" s="28"/>
      <c r="E48" s="28"/>
      <c r="F48" s="28"/>
      <c r="G48" s="28"/>
      <c r="H48" s="28"/>
      <c r="I48" s="28"/>
      <c r="J48" s="28"/>
      <c r="K48" s="41"/>
      <c r="L48" s="41"/>
      <c r="M48" s="41"/>
      <c r="N48" s="41"/>
      <c r="O48" s="41"/>
      <c r="P48" s="41"/>
      <c r="Q48" s="41"/>
      <c r="R48" s="41"/>
      <c r="S48" s="41"/>
      <c r="T48" s="41"/>
    </row>
    <row r="49" spans="1:20" x14ac:dyDescent="0.35">
      <c r="A49" s="28"/>
      <c r="B49" s="28"/>
      <c r="C49" s="28"/>
      <c r="D49" s="28"/>
      <c r="E49" s="28"/>
      <c r="F49" s="28"/>
      <c r="G49" s="28"/>
      <c r="H49" s="28"/>
      <c r="I49" s="28"/>
      <c r="J49" s="28"/>
      <c r="K49" s="41"/>
      <c r="L49" s="41"/>
      <c r="M49" s="41"/>
      <c r="N49" s="41"/>
      <c r="O49" s="41"/>
      <c r="P49" s="41"/>
      <c r="Q49" s="41"/>
      <c r="R49" s="41"/>
      <c r="S49" s="41"/>
      <c r="T49" s="41"/>
    </row>
    <row r="51" spans="1:20" x14ac:dyDescent="0.35">
      <c r="K51" s="52" t="s">
        <v>66</v>
      </c>
      <c r="L51" s="52"/>
      <c r="M51" s="52"/>
      <c r="N51" s="52"/>
      <c r="O51" s="52"/>
      <c r="P51" s="52"/>
      <c r="Q51" s="52"/>
      <c r="R51" s="52"/>
      <c r="S51" s="52"/>
      <c r="T51" s="52"/>
    </row>
    <row r="52" spans="1:20" x14ac:dyDescent="0.35">
      <c r="K52" s="52"/>
      <c r="L52" s="52"/>
      <c r="M52" s="52"/>
      <c r="N52" s="52"/>
      <c r="O52" s="52"/>
      <c r="P52" s="52"/>
      <c r="Q52" s="52"/>
      <c r="R52" s="52"/>
      <c r="S52" s="52"/>
      <c r="T52" s="52"/>
    </row>
    <row r="53" spans="1:20" x14ac:dyDescent="0.35">
      <c r="K53" s="52"/>
      <c r="L53" s="52"/>
      <c r="M53" s="52"/>
      <c r="N53" s="52"/>
      <c r="O53" s="52"/>
      <c r="P53" s="52"/>
      <c r="Q53" s="52"/>
      <c r="R53" s="52"/>
      <c r="S53" s="52"/>
      <c r="T53" s="52"/>
    </row>
    <row r="54" spans="1:20" x14ac:dyDescent="0.35">
      <c r="K54" s="52"/>
      <c r="L54" s="52"/>
      <c r="M54" s="52"/>
      <c r="N54" s="52"/>
      <c r="O54" s="52"/>
      <c r="P54" s="52"/>
      <c r="Q54" s="52"/>
      <c r="R54" s="52"/>
      <c r="S54" s="52"/>
      <c r="T54" s="52"/>
    </row>
    <row r="55" spans="1:20" x14ac:dyDescent="0.35">
      <c r="K55" s="52"/>
      <c r="L55" s="52"/>
      <c r="M55" s="52"/>
      <c r="N55" s="52"/>
      <c r="O55" s="52"/>
      <c r="P55" s="52"/>
      <c r="Q55" s="52"/>
      <c r="R55" s="52"/>
      <c r="S55" s="52"/>
      <c r="T55" s="52"/>
    </row>
    <row r="56" spans="1:20" x14ac:dyDescent="0.35">
      <c r="K56" s="52"/>
      <c r="L56" s="52"/>
      <c r="M56" s="52"/>
      <c r="N56" s="52"/>
      <c r="O56" s="52"/>
      <c r="P56" s="52"/>
      <c r="Q56" s="52"/>
      <c r="R56" s="52"/>
      <c r="S56" s="52"/>
      <c r="T56" s="52"/>
    </row>
    <row r="58" spans="1:20" x14ac:dyDescent="0.35">
      <c r="K58" s="52" t="s">
        <v>70</v>
      </c>
      <c r="L58" s="52"/>
      <c r="M58" s="52"/>
      <c r="N58" s="52"/>
      <c r="O58" s="52"/>
      <c r="P58" s="52"/>
      <c r="Q58" s="52"/>
      <c r="R58" s="52"/>
      <c r="S58" s="52"/>
      <c r="T58" s="52"/>
    </row>
    <row r="59" spans="1:20" x14ac:dyDescent="0.35">
      <c r="K59" s="52"/>
      <c r="L59" s="52"/>
      <c r="M59" s="52"/>
      <c r="N59" s="52"/>
      <c r="O59" s="52"/>
      <c r="P59" s="52"/>
      <c r="Q59" s="52"/>
      <c r="R59" s="52"/>
      <c r="S59" s="52"/>
      <c r="T59" s="52"/>
    </row>
    <row r="60" spans="1:20" x14ac:dyDescent="0.35">
      <c r="K60" s="23"/>
    </row>
    <row r="62" spans="1:20" ht="14.5" customHeight="1" x14ac:dyDescent="0.35"/>
    <row r="64" spans="1:20" ht="14.5" customHeight="1" x14ac:dyDescent="0.35"/>
    <row r="73" ht="14.5" customHeight="1" x14ac:dyDescent="0.35"/>
    <row r="78" ht="14.5" customHeight="1" x14ac:dyDescent="0.35"/>
    <row r="82" ht="14.5" customHeight="1" x14ac:dyDescent="0.35"/>
  </sheetData>
  <sheetProtection algorithmName="SHA-512" hashValue="Tt+VC9AhtKbJO/EZh3dPueyn4cX0Nm4fvsTQ1QZaqSX20QhQNuji15hY3gIlW7Jidg8dOM/7SXmebCNydbK25A==" saltValue="RVt/8/cPbJSx3KU5dEMtWg==" spinCount="100000" sheet="1" objects="1" scenarios="1"/>
  <mergeCells count="40">
    <mergeCell ref="K51:T56"/>
    <mergeCell ref="K58:T59"/>
    <mergeCell ref="B44:I45"/>
    <mergeCell ref="K33:T35"/>
    <mergeCell ref="K37:T39"/>
    <mergeCell ref="K41:T42"/>
    <mergeCell ref="K44:T45"/>
    <mergeCell ref="K47:T49"/>
    <mergeCell ref="B36:E36"/>
    <mergeCell ref="B41:E41"/>
    <mergeCell ref="B42:E42"/>
    <mergeCell ref="F36:I36"/>
    <mergeCell ref="F37:I37"/>
    <mergeCell ref="F38:I38"/>
    <mergeCell ref="F39:I39"/>
    <mergeCell ref="F40:I40"/>
    <mergeCell ref="K14:N15"/>
    <mergeCell ref="K16:L16"/>
    <mergeCell ref="K24:T27"/>
    <mergeCell ref="K29:T31"/>
    <mergeCell ref="R13:T13"/>
    <mergeCell ref="L2:T3"/>
    <mergeCell ref="K5:T9"/>
    <mergeCell ref="O11:P11"/>
    <mergeCell ref="Q11:Q12"/>
    <mergeCell ref="R11:T11"/>
    <mergeCell ref="B2:J3"/>
    <mergeCell ref="A5:J9"/>
    <mergeCell ref="A10:J13"/>
    <mergeCell ref="A15:J15"/>
    <mergeCell ref="B35:D35"/>
    <mergeCell ref="F35:H35"/>
    <mergeCell ref="B24:J25"/>
    <mergeCell ref="B27:J28"/>
    <mergeCell ref="B37:E37"/>
    <mergeCell ref="F41:I41"/>
    <mergeCell ref="F42:I42"/>
    <mergeCell ref="B38:E38"/>
    <mergeCell ref="B39:E39"/>
    <mergeCell ref="B40:E40"/>
  </mergeCells>
  <pageMargins left="0.7" right="0.7" top="0.75" bottom="0.75" header="0.3" footer="0.3"/>
  <pageSetup paperSize="9"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Tocilizumab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KC</cp:lastModifiedBy>
  <dcterms:created xsi:type="dcterms:W3CDTF">2021-03-11T15:37:23Z</dcterms:created>
  <dcterms:modified xsi:type="dcterms:W3CDTF">2021-07-01T20:00:58Z</dcterms:modified>
</cp:coreProperties>
</file>